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2" sheetId="1" r:id="rId1"/>
  </sheets>
  <calcPr calcId="1445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21" i="1" l="1"/>
  <c r="F18" i="1"/>
  <c r="F17" i="1"/>
  <c r="F13" i="1"/>
  <c r="F40" i="1" l="1"/>
  <c r="F26" i="1" s="1"/>
  <c r="C39" i="1"/>
  <c r="F38" i="1"/>
  <c r="F16" i="1"/>
  <c r="F15" i="1"/>
  <c r="F14" i="1"/>
  <c r="F9" i="1"/>
  <c r="F8" i="1"/>
  <c r="F7" i="1"/>
  <c r="F12" i="1" l="1"/>
  <c r="F11" i="1" s="1"/>
  <c r="F5" i="1" l="1"/>
  <c r="F6" i="1" l="1"/>
  <c r="F4" i="1"/>
  <c r="F10" i="1"/>
  <c r="C6" i="1" l="1"/>
  <c r="F42" i="1"/>
</calcChain>
</file>

<file path=xl/sharedStrings.xml><?xml version="1.0" encoding="utf-8"?>
<sst xmlns="http://schemas.openxmlformats.org/spreadsheetml/2006/main" count="39" uniqueCount="39">
  <si>
    <t>Наменование статьи дохода/расхода</t>
  </si>
  <si>
    <t>Размер взноса, руб.</t>
  </si>
  <si>
    <t>площадь земельных участков, кв.м.</t>
  </si>
  <si>
    <t>количество участков, ед.</t>
  </si>
  <si>
    <t>Сумма, руб.</t>
  </si>
  <si>
    <t>примечание</t>
  </si>
  <si>
    <t>ПРИХОД ВСЕГО:</t>
  </si>
  <si>
    <t>Членские взносы</t>
  </si>
  <si>
    <t>Целевые взносы ( с каждого участка)</t>
  </si>
  <si>
    <t xml:space="preserve">Земельный налог на земли общего пользования  с одного участка    </t>
  </si>
  <si>
    <t>РАСХОД ВСЕГО:</t>
  </si>
  <si>
    <t>РАСХОД (членские взносы)</t>
  </si>
  <si>
    <t>Фонд заработной платы персонала СНТ</t>
  </si>
  <si>
    <t>Отчисления с ФОТ (30,2 %)</t>
  </si>
  <si>
    <t>Хозяйственные расходы</t>
  </si>
  <si>
    <t xml:space="preserve">           Обслуживание огнетушителей</t>
  </si>
  <si>
    <t xml:space="preserve">            Канцелярия</t>
  </si>
  <si>
    <t xml:space="preserve">Оплата прочих работ и услуг </t>
  </si>
  <si>
    <t>Cодержание  банковского счёта</t>
  </si>
  <si>
    <t>Транспортные услуги (выезд по учреждениям)</t>
  </si>
  <si>
    <t xml:space="preserve">             Вывоз мусора</t>
  </si>
  <si>
    <t xml:space="preserve">                Покос земель общего пользования,  обслуживание тримера (леска,бензин,масло,фильтр)</t>
  </si>
  <si>
    <t>Непредвиденные расходы</t>
  </si>
  <si>
    <t>РАСХОД (целевые взносы)</t>
  </si>
  <si>
    <t>ОСТАТОК средств</t>
  </si>
  <si>
    <t>Зарплата сторожа (12 т.р. в месяц - 0,5 ставки)</t>
  </si>
  <si>
    <t>Бухгалтерские услуги</t>
  </si>
  <si>
    <t>13% НДФЛ</t>
  </si>
  <si>
    <r>
      <t>Земельный налог на земли общего пользования  (ставка 0.1 от кадастровой стоимости) —</t>
    </r>
    <r>
      <rPr>
        <sz val="10"/>
        <rFont val="Arial"/>
        <family val="2"/>
        <charset val="204"/>
      </rPr>
      <t xml:space="preserve">
авансовый платёж – до 1 октября 2018 г. 
окончательный расчёт – до 15 января 2019 г(ставка в рублях 89,70)</t>
    </r>
  </si>
  <si>
    <t>Членские взносы за 1 кв. м. площади участка
(срок оплаты – до 01.04 2019)</t>
  </si>
  <si>
    <t>Зарплата председателя ( + 15% районный коэффициент
 - 1 ставка)</t>
  </si>
  <si>
    <t>Зарплата завхоза  (10 т.р в месяц - 0.5 ставки)</t>
  </si>
  <si>
    <t xml:space="preserve">  Ведение  сайта на 2019г.</t>
  </si>
  <si>
    <t xml:space="preserve">           Аптечка</t>
  </si>
  <si>
    <t>Уборка снега на территории СНТ, с привлечением наемной техники.</t>
  </si>
  <si>
    <t xml:space="preserve">Земельный налог на земли общего пользования  (ставка 0.1 от кадастровой стоимости)
Срок оплаты: 
авансовый платёж – до 1 октября 2019 г.
Окончательный расчёт – до 15 января 2020 г(ставка в рублях 89,70)  
</t>
  </si>
  <si>
    <t xml:space="preserve">    Юридические услуги(оформление земель общего пользования в собственность общества,работа с должниками)</t>
  </si>
  <si>
    <t xml:space="preserve">          У Т В Е Р Ж Д Е Н А
     Общим собранием членов
             СНТ «Колос -4»
«___»_________________2019 г.
Председатель_________________
Секретарь____________________
</t>
  </si>
  <si>
    <t>Благоустройство общества: территория общества (ремонт и отсыпка дорог); изготовление информационных вывесок на въезды и смежные улицы; установка опор и освещение автодромной дорог (провод СИП, прожектора и др.), видеонаблюдение автодромной дороги, место для собраний (деревянный навес), совмещенный с детской площадкой.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</si>
</sst>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FF0000"/>
      <name val="Arial Cyr"/>
      <family val="2"/>
      <charset val="204"/>
    </font>
    <font>
      <sz val="10"/>
      <name val="Arial Cyr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name val="Arial Cyr"/>
      <family val="2"/>
      <charset val="204"/>
    </font>
    <font>
      <sz val="10"/>
      <color rgb="FFFF0000"/>
      <name val="Arial"/>
      <family val="2"/>
      <charset val="204"/>
    </font>
    <font>
      <i/>
      <sz val="10"/>
      <name val="Arial"/>
      <family val="2"/>
      <charset val="204"/>
    </font>
    <font>
      <sz val="11"/>
      <color rgb="FF984807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B7DEE8"/>
        <bgColor rgb="FFD9D9D9"/>
      </patternFill>
    </fill>
    <fill>
      <patternFill patternType="solid">
        <fgColor rgb="FF00CC33"/>
        <bgColor rgb="FF339966"/>
      </patternFill>
    </fill>
    <fill>
      <patternFill patternType="solid">
        <fgColor rgb="FFFFFF00"/>
        <bgColor rgb="FFFFFF00"/>
      </patternFill>
    </fill>
    <fill>
      <patternFill patternType="solid">
        <fgColor rgb="FF93CDDD"/>
        <bgColor rgb="FFB7DEE8"/>
      </patternFill>
    </fill>
    <fill>
      <patternFill patternType="solid">
        <fgColor theme="0"/>
        <bgColor rgb="FFB7DEE8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4" fontId="0" fillId="0" borderId="0" xfId="0" applyNumberFormat="1"/>
    <xf numFmtId="0" fontId="3" fillId="0" borderId="0" xfId="0" applyFont="1" applyAlignment="1">
      <alignment horizontal="center" vertical="center"/>
    </xf>
    <xf numFmtId="0" fontId="4" fillId="3" borderId="2" xfId="1" applyFont="1" applyFill="1" applyBorder="1" applyAlignment="1">
      <alignment vertical="top" wrapText="1"/>
    </xf>
    <xf numFmtId="0" fontId="5" fillId="3" borderId="2" xfId="1" applyFont="1" applyFill="1" applyBorder="1" applyAlignment="1">
      <alignment vertical="top" wrapText="1"/>
    </xf>
    <xf numFmtId="4" fontId="3" fillId="0" borderId="0" xfId="0" applyNumberFormat="1" applyFont="1" applyAlignment="1">
      <alignment horizontal="center" vertical="center"/>
    </xf>
    <xf numFmtId="0" fontId="5" fillId="2" borderId="2" xfId="1" applyFont="1" applyFill="1" applyBorder="1" applyAlignment="1">
      <alignment vertical="top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0" xfId="0" applyFont="1"/>
    <xf numFmtId="0" fontId="7" fillId="4" borderId="3" xfId="0" applyFont="1" applyFill="1" applyBorder="1" applyAlignment="1">
      <alignment vertical="center" wrapText="1"/>
    </xf>
    <xf numFmtId="4" fontId="7" fillId="4" borderId="4" xfId="0" applyNumberFormat="1" applyFont="1" applyFill="1" applyBorder="1" applyAlignment="1">
      <alignment vertical="top" wrapText="1"/>
    </xf>
    <xf numFmtId="3" fontId="7" fillId="4" borderId="4" xfId="0" applyNumberFormat="1" applyFont="1" applyFill="1" applyBorder="1" applyAlignment="1">
      <alignment vertical="top" wrapText="1"/>
    </xf>
    <xf numFmtId="4" fontId="7" fillId="4" borderId="5" xfId="0" applyNumberFormat="1" applyFont="1" applyFill="1" applyBorder="1" applyAlignment="1">
      <alignment vertical="top" wrapText="1"/>
    </xf>
    <xf numFmtId="4" fontId="8" fillId="4" borderId="6" xfId="0" applyNumberFormat="1" applyFont="1" applyFill="1" applyBorder="1" applyAlignment="1">
      <alignment vertical="top" wrapText="1"/>
    </xf>
    <xf numFmtId="4" fontId="6" fillId="0" borderId="0" xfId="0" applyNumberFormat="1" applyFont="1"/>
    <xf numFmtId="4" fontId="9" fillId="5" borderId="2" xfId="0" applyNumberFormat="1" applyFont="1" applyFill="1" applyBorder="1" applyAlignment="1">
      <alignment horizontal="left" vertical="center"/>
    </xf>
    <xf numFmtId="4" fontId="9" fillId="5" borderId="7" xfId="0" applyNumberFormat="1" applyFont="1" applyFill="1" applyBorder="1" applyAlignment="1">
      <alignment horizontal="right" vertical="center"/>
    </xf>
    <xf numFmtId="4" fontId="9" fillId="5" borderId="8" xfId="0" applyNumberFormat="1" applyFont="1" applyFill="1" applyBorder="1" applyAlignment="1">
      <alignment horizontal="right" vertical="center"/>
    </xf>
    <xf numFmtId="4" fontId="9" fillId="5" borderId="5" xfId="0" applyNumberFormat="1" applyFont="1" applyFill="1" applyBorder="1" applyAlignment="1">
      <alignment horizontal="right" vertical="center"/>
    </xf>
    <xf numFmtId="4" fontId="3" fillId="5" borderId="5" xfId="0" applyNumberFormat="1" applyFont="1" applyFill="1" applyBorder="1" applyAlignment="1">
      <alignment horizontal="right" vertical="center"/>
    </xf>
    <xf numFmtId="0" fontId="1" fillId="2" borderId="2" xfId="1" applyFont="1" applyFill="1" applyBorder="1" applyAlignment="1">
      <alignment vertical="top" wrapText="1"/>
    </xf>
    <xf numFmtId="4" fontId="1" fillId="2" borderId="7" xfId="0" applyNumberFormat="1" applyFont="1" applyFill="1" applyBorder="1" applyAlignment="1">
      <alignment vertical="top" wrapText="1"/>
    </xf>
    <xf numFmtId="164" fontId="1" fillId="2" borderId="8" xfId="0" applyNumberFormat="1" applyFont="1" applyFill="1" applyBorder="1" applyAlignment="1">
      <alignment vertical="top" wrapText="1"/>
    </xf>
    <xf numFmtId="4" fontId="7" fillId="2" borderId="5" xfId="0" applyNumberFormat="1" applyFont="1" applyFill="1" applyBorder="1" applyAlignment="1">
      <alignment vertical="top" wrapText="1"/>
    </xf>
    <xf numFmtId="2" fontId="3" fillId="2" borderId="5" xfId="0" applyNumberFormat="1" applyFont="1" applyFill="1" applyBorder="1"/>
    <xf numFmtId="1" fontId="6" fillId="0" borderId="0" xfId="0" applyNumberFormat="1" applyFont="1"/>
    <xf numFmtId="0" fontId="7" fillId="5" borderId="3" xfId="0" applyFont="1" applyFill="1" applyBorder="1" applyAlignment="1">
      <alignment vertical="center"/>
    </xf>
    <xf numFmtId="4" fontId="1" fillId="5" borderId="7" xfId="0" applyNumberFormat="1" applyFont="1" applyFill="1" applyBorder="1" applyAlignment="1">
      <alignment vertical="top" wrapText="1"/>
    </xf>
    <xf numFmtId="4" fontId="1" fillId="5" borderId="8" xfId="0" applyNumberFormat="1" applyFont="1" applyFill="1" applyBorder="1" applyAlignment="1">
      <alignment vertical="top" wrapText="1"/>
    </xf>
    <xf numFmtId="4" fontId="7" fillId="5" borderId="5" xfId="0" applyNumberFormat="1" applyFont="1" applyFill="1" applyBorder="1" applyAlignment="1">
      <alignment vertical="top" wrapText="1"/>
    </xf>
    <xf numFmtId="4" fontId="1" fillId="0" borderId="6" xfId="0" applyNumberFormat="1" applyFont="1" applyBorder="1" applyAlignment="1">
      <alignment vertical="top" wrapText="1"/>
    </xf>
    <xf numFmtId="0" fontId="1" fillId="0" borderId="3" xfId="0" applyFont="1" applyBorder="1" applyAlignment="1">
      <alignment vertical="center" wrapText="1"/>
    </xf>
    <xf numFmtId="4" fontId="1" fillId="0" borderId="4" xfId="0" applyNumberFormat="1" applyFont="1" applyBorder="1" applyAlignment="1">
      <alignment vertical="top" wrapText="1"/>
    </xf>
    <xf numFmtId="3" fontId="1" fillId="0" borderId="4" xfId="0" applyNumberFormat="1" applyFont="1" applyBorder="1" applyAlignment="1">
      <alignment vertical="top" wrapText="1"/>
    </xf>
    <xf numFmtId="4" fontId="1" fillId="0" borderId="5" xfId="0" applyNumberFormat="1" applyFont="1" applyBorder="1" applyAlignment="1">
      <alignment vertical="top" wrapText="1"/>
    </xf>
    <xf numFmtId="4" fontId="10" fillId="0" borderId="6" xfId="0" applyNumberFormat="1" applyFont="1" applyBorder="1" applyAlignment="1">
      <alignment vertical="top" wrapText="1"/>
    </xf>
    <xf numFmtId="0" fontId="5" fillId="0" borderId="0" xfId="0" applyFont="1" applyAlignment="1">
      <alignment wrapText="1"/>
    </xf>
    <xf numFmtId="0" fontId="7" fillId="6" borderId="2" xfId="0" applyFont="1" applyFill="1" applyBorder="1" applyAlignment="1">
      <alignment vertical="top"/>
    </xf>
    <xf numFmtId="4" fontId="1" fillId="6" borderId="7" xfId="0" applyNumberFormat="1" applyFont="1" applyFill="1" applyBorder="1" applyAlignment="1">
      <alignment vertical="top" wrapText="1"/>
    </xf>
    <xf numFmtId="4" fontId="1" fillId="6" borderId="8" xfId="0" applyNumberFormat="1" applyFont="1" applyFill="1" applyBorder="1" applyAlignment="1">
      <alignment vertical="top" wrapText="1"/>
    </xf>
    <xf numFmtId="4" fontId="7" fillId="6" borderId="5" xfId="0" applyNumberFormat="1" applyFont="1" applyFill="1" applyBorder="1" applyAlignment="1">
      <alignment vertical="top" wrapText="1"/>
    </xf>
    <xf numFmtId="4" fontId="1" fillId="6" borderId="5" xfId="0" applyNumberFormat="1" applyFont="1" applyFill="1" applyBorder="1" applyAlignment="1">
      <alignment vertical="top" wrapText="1"/>
    </xf>
    <xf numFmtId="4" fontId="5" fillId="0" borderId="0" xfId="0" applyNumberFormat="1" applyFont="1" applyAlignment="1">
      <alignment wrapText="1"/>
    </xf>
    <xf numFmtId="0" fontId="1" fillId="0" borderId="2" xfId="0" applyFont="1" applyBorder="1" applyAlignment="1">
      <alignment horizontal="left" vertical="top" wrapText="1" indent="5"/>
    </xf>
    <xf numFmtId="4" fontId="11" fillId="0" borderId="7" xfId="0" applyNumberFormat="1" applyFont="1" applyBorder="1" applyAlignment="1">
      <alignment vertical="top" wrapText="1"/>
    </xf>
    <xf numFmtId="4" fontId="11" fillId="0" borderId="8" xfId="0" applyNumberFormat="1" applyFont="1" applyBorder="1" applyAlignment="1">
      <alignment vertical="top" wrapText="1"/>
    </xf>
    <xf numFmtId="4" fontId="11" fillId="0" borderId="5" xfId="0" applyNumberFormat="1" applyFont="1" applyBorder="1" applyAlignment="1">
      <alignment vertical="top" wrapText="1"/>
    </xf>
    <xf numFmtId="0" fontId="1" fillId="0" borderId="2" xfId="0" applyFont="1" applyBorder="1" applyAlignment="1">
      <alignment horizontal="left" vertical="top" indent="5"/>
    </xf>
    <xf numFmtId="9" fontId="5" fillId="0" borderId="0" xfId="0" applyNumberFormat="1" applyFont="1" applyAlignment="1">
      <alignment wrapText="1"/>
    </xf>
    <xf numFmtId="10" fontId="5" fillId="0" borderId="0" xfId="0" applyNumberFormat="1" applyFont="1" applyAlignment="1">
      <alignment wrapText="1"/>
    </xf>
    <xf numFmtId="0" fontId="1" fillId="2" borderId="2" xfId="0" applyFont="1" applyFill="1" applyBorder="1" applyAlignment="1">
      <alignment horizontal="left" vertical="top" indent="5"/>
    </xf>
    <xf numFmtId="0" fontId="1" fillId="0" borderId="10" xfId="0" applyFont="1" applyBorder="1" applyAlignment="1">
      <alignment wrapText="1"/>
    </xf>
    <xf numFmtId="0" fontId="1" fillId="0" borderId="2" xfId="0" applyFont="1" applyBorder="1" applyAlignment="1">
      <alignment horizontal="left" vertical="top"/>
    </xf>
    <xf numFmtId="4" fontId="7" fillId="0" borderId="7" xfId="0" applyNumberFormat="1" applyFont="1" applyBorder="1" applyAlignment="1">
      <alignment vertical="top" wrapText="1"/>
    </xf>
    <xf numFmtId="4" fontId="7" fillId="0" borderId="8" xfId="0" applyNumberFormat="1" applyFont="1" applyBorder="1" applyAlignment="1">
      <alignment vertical="top" wrapText="1"/>
    </xf>
    <xf numFmtId="0" fontId="5" fillId="0" borderId="11" xfId="0" applyFont="1" applyBorder="1" applyAlignment="1">
      <alignment wrapText="1"/>
    </xf>
    <xf numFmtId="4" fontId="7" fillId="0" borderId="12" xfId="0" applyNumberFormat="1" applyFont="1" applyBorder="1" applyAlignment="1">
      <alignment vertical="top" wrapText="1"/>
    </xf>
    <xf numFmtId="4" fontId="7" fillId="0" borderId="13" xfId="0" applyNumberFormat="1" applyFont="1" applyBorder="1" applyAlignment="1">
      <alignment vertical="top" wrapText="1"/>
    </xf>
    <xf numFmtId="4" fontId="13" fillId="0" borderId="7" xfId="0" applyNumberFormat="1" applyFont="1" applyBorder="1" applyAlignment="1">
      <alignment vertical="top" wrapText="1"/>
    </xf>
    <xf numFmtId="4" fontId="1" fillId="0" borderId="12" xfId="0" applyNumberFormat="1" applyFont="1" applyBorder="1" applyAlignment="1">
      <alignment vertical="top" wrapText="1"/>
    </xf>
    <xf numFmtId="4" fontId="1" fillId="0" borderId="13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4" fontId="1" fillId="0" borderId="7" xfId="0" applyNumberFormat="1" applyFont="1" applyBorder="1" applyAlignment="1">
      <alignment vertical="top" wrapText="1"/>
    </xf>
    <xf numFmtId="4" fontId="1" fillId="0" borderId="8" xfId="0" applyNumberFormat="1" applyFont="1" applyBorder="1" applyAlignment="1">
      <alignment vertical="top" wrapText="1"/>
    </xf>
    <xf numFmtId="4" fontId="13" fillId="0" borderId="8" xfId="0" applyNumberFormat="1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7" fillId="6" borderId="2" xfId="0" applyFont="1" applyFill="1" applyBorder="1" applyAlignment="1">
      <alignment vertical="top" wrapText="1"/>
    </xf>
    <xf numFmtId="0" fontId="14" fillId="7" borderId="2" xfId="0" applyFont="1" applyFill="1" applyBorder="1" applyAlignment="1">
      <alignment vertical="top"/>
    </xf>
    <xf numFmtId="4" fontId="1" fillId="0" borderId="5" xfId="0" applyNumberFormat="1" applyFont="1" applyBorder="1" applyAlignment="1">
      <alignment horizontal="center" vertical="center" wrapText="1"/>
    </xf>
    <xf numFmtId="4" fontId="11" fillId="8" borderId="7" xfId="0" applyNumberFormat="1" applyFont="1" applyFill="1" applyBorder="1" applyAlignment="1">
      <alignment vertical="top" wrapText="1"/>
    </xf>
    <xf numFmtId="4" fontId="11" fillId="8" borderId="8" xfId="0" applyNumberFormat="1" applyFont="1" applyFill="1" applyBorder="1" applyAlignment="1">
      <alignment vertical="top" wrapText="1"/>
    </xf>
    <xf numFmtId="4" fontId="11" fillId="8" borderId="5" xfId="0" applyNumberFormat="1" applyFont="1" applyFill="1" applyBorder="1" applyAlignment="1">
      <alignment vertical="top" wrapText="1"/>
    </xf>
    <xf numFmtId="4" fontId="1" fillId="8" borderId="5" xfId="0" applyNumberFormat="1" applyFont="1" applyFill="1" applyBorder="1" applyAlignment="1">
      <alignment vertical="top" wrapText="1"/>
    </xf>
    <xf numFmtId="0" fontId="7" fillId="8" borderId="2" xfId="0" applyFont="1" applyFill="1" applyBorder="1" applyAlignment="1">
      <alignment horizontal="left" vertical="top" indent="5"/>
    </xf>
    <xf numFmtId="4" fontId="15" fillId="7" borderId="2" xfId="0" applyNumberFormat="1" applyFont="1" applyFill="1" applyBorder="1" applyAlignment="1">
      <alignment vertical="top"/>
    </xf>
    <xf numFmtId="4" fontId="15" fillId="7" borderId="5" xfId="0" applyNumberFormat="1" applyFont="1" applyFill="1" applyBorder="1" applyAlignment="1">
      <alignment vertical="top" wrapText="1"/>
    </xf>
    <xf numFmtId="3" fontId="1" fillId="5" borderId="8" xfId="0" applyNumberFormat="1" applyFont="1" applyFill="1" applyBorder="1" applyAlignment="1">
      <alignment vertical="top" wrapText="1"/>
    </xf>
    <xf numFmtId="0" fontId="1" fillId="0" borderId="10" xfId="0" applyFont="1" applyBorder="1" applyAlignment="1">
      <alignment horizontal="left" vertical="top"/>
    </xf>
    <xf numFmtId="0" fontId="4" fillId="2" borderId="1" xfId="1" applyFont="1" applyFill="1" applyBorder="1" applyAlignment="1">
      <alignment horizontal="left" vertical="top" wrapText="1"/>
    </xf>
    <xf numFmtId="9" fontId="12" fillId="0" borderId="9" xfId="0" applyNumberFormat="1" applyFont="1" applyBorder="1" applyAlignment="1">
      <alignment horizontal="left" wrapText="1"/>
    </xf>
    <xf numFmtId="0" fontId="12" fillId="0" borderId="9" xfId="0" applyFont="1" applyBorder="1" applyAlignment="1">
      <alignment horizontal="left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CC33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DEE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84807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  <c:spPr>
        <a:solidFill>
          <a:srgbClr val="D9D9D9"/>
        </a:solidFill>
        <a:ln>
          <a:noFill/>
        </a:ln>
      </c:spPr>
    </c:floor>
    <c:sideWall>
      <c:thickness val="0"/>
    </c:sideWall>
    <c:backWall>
      <c:thickness val="0"/>
      <c:spPr>
        <a:solidFill>
          <a:srgbClr val="D9D9D9"/>
        </a:solidFill>
        <a:ln>
          <a:noFill/>
        </a:ln>
      </c:spPr>
    </c:backWall>
    <c:plotArea>
      <c:layout>
        <c:manualLayout>
          <c:layoutTarget val="inner"/>
          <c:xMode val="edge"/>
          <c:yMode val="edge"/>
          <c:x val="0.21963648717513207"/>
          <c:y val="0.18071650382488799"/>
          <c:w val="0.50670969933752308"/>
          <c:h val="0.60561993486328913"/>
        </c:manualLayout>
      </c:layout>
      <c:pie3DChart>
        <c:varyColors val="1"/>
        <c:ser>
          <c:idx val="0"/>
          <c:order val="0"/>
          <c:spPr>
            <a:solidFill>
              <a:srgbClr val="4F81BD"/>
            </a:solidFill>
            <a:ln>
              <a:noFill/>
            </a:ln>
          </c:spPr>
          <c:dPt>
            <c:idx val="0"/>
            <c:bubble3D val="0"/>
            <c:spPr>
              <a:solidFill>
                <a:srgbClr val="3C628F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923C3A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758E43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614C7B"/>
              </a:solidFill>
              <a:ln>
                <a:noFill/>
              </a:ln>
            </c:spPr>
          </c:dPt>
          <c:dPt>
            <c:idx val="4"/>
            <c:bubble3D val="0"/>
            <c:spPr>
              <a:solidFill>
                <a:srgbClr val="398296"/>
              </a:solidFill>
              <a:ln>
                <a:noFill/>
              </a:ln>
            </c:spPr>
          </c:dPt>
          <c:dPt>
            <c:idx val="5"/>
            <c:bubble3D val="0"/>
            <c:spPr>
              <a:solidFill>
                <a:srgbClr val="BB7235"/>
              </a:solidFill>
              <a:ln>
                <a:noFill/>
              </a:ln>
            </c:spPr>
          </c:dPt>
          <c:dPt>
            <c:idx val="6"/>
            <c:bubble3D val="0"/>
            <c:spPr>
              <a:solidFill>
                <a:srgbClr val="4672A8"/>
              </a:solidFill>
              <a:ln>
                <a:noFill/>
              </a:ln>
            </c:spPr>
          </c:dPt>
          <c:dPt>
            <c:idx val="7"/>
            <c:bubble3D val="0"/>
            <c:spPr>
              <a:solidFill>
                <a:srgbClr val="AB4744"/>
              </a:solidFill>
              <a:ln>
                <a:noFill/>
              </a:ln>
            </c:spPr>
          </c:dPt>
          <c:dPt>
            <c:idx val="8"/>
            <c:bubble3D val="0"/>
            <c:spPr>
              <a:solidFill>
                <a:srgbClr val="8AA64F"/>
              </a:solidFill>
              <a:ln>
                <a:noFill/>
              </a:ln>
            </c:spPr>
          </c:dPt>
          <c:dPt>
            <c:idx val="9"/>
            <c:bubble3D val="0"/>
            <c:spPr>
              <a:solidFill>
                <a:srgbClr val="725990"/>
              </a:solidFill>
              <a:ln>
                <a:noFill/>
              </a:ln>
            </c:spPr>
          </c:dPt>
          <c:dPt>
            <c:idx val="10"/>
            <c:bubble3D val="0"/>
            <c:spPr>
              <a:solidFill>
                <a:srgbClr val="4299B0"/>
              </a:solidFill>
              <a:ln>
                <a:noFill/>
              </a:ln>
            </c:spPr>
          </c:dPt>
          <c:dPt>
            <c:idx val="11"/>
            <c:bubble3D val="0"/>
            <c:spPr>
              <a:solidFill>
                <a:srgbClr val="DC853E"/>
              </a:solidFill>
              <a:ln>
                <a:noFill/>
              </a:ln>
            </c:spPr>
          </c:dPt>
          <c:dPt>
            <c:idx val="13"/>
            <c:bubble3D val="0"/>
            <c:spPr>
              <a:solidFill>
                <a:srgbClr val="C0504D"/>
              </a:solidFill>
              <a:ln>
                <a:noFill/>
              </a:ln>
            </c:spPr>
          </c:dPt>
          <c:dPt>
            <c:idx val="14"/>
            <c:bubble3D val="0"/>
            <c:spPr>
              <a:solidFill>
                <a:srgbClr val="9BBB59"/>
              </a:solidFill>
              <a:ln>
                <a:noFill/>
              </a:ln>
            </c:spPr>
          </c:dPt>
          <c:dPt>
            <c:idx val="15"/>
            <c:bubble3D val="0"/>
            <c:spPr>
              <a:solidFill>
                <a:srgbClr val="8064A2"/>
              </a:solidFill>
              <a:ln>
                <a:noFill/>
              </a:ln>
            </c:spPr>
          </c:dPt>
          <c:dPt>
            <c:idx val="16"/>
            <c:bubble3D val="0"/>
            <c:spPr>
              <a:solidFill>
                <a:srgbClr val="4BACC6"/>
              </a:solidFill>
              <a:ln>
                <a:noFill/>
              </a:ln>
            </c:spPr>
          </c:dPt>
          <c:dPt>
            <c:idx val="17"/>
            <c:bubble3D val="0"/>
            <c:spPr>
              <a:solidFill>
                <a:srgbClr val="F79646"/>
              </a:solidFill>
              <a:ln>
                <a:noFill/>
              </a:ln>
            </c:spPr>
          </c:dPt>
          <c:dPt>
            <c:idx val="18"/>
            <c:bubble3D val="0"/>
            <c:spPr>
              <a:solidFill>
                <a:srgbClr val="93A9CE"/>
              </a:solidFill>
              <a:ln>
                <a:noFill/>
              </a:ln>
            </c:spPr>
          </c:dPt>
          <c:dPt>
            <c:idx val="19"/>
            <c:bubble3D val="0"/>
            <c:spPr>
              <a:solidFill>
                <a:srgbClr val="D09493"/>
              </a:solidFill>
              <a:ln>
                <a:noFill/>
              </a:ln>
            </c:spPr>
          </c:dPt>
          <c:dPt>
            <c:idx val="20"/>
            <c:bubble3D val="0"/>
            <c:spPr>
              <a:solidFill>
                <a:srgbClr val="B8CD97"/>
              </a:solidFill>
              <a:ln>
                <a:noFill/>
              </a:ln>
            </c:spPr>
          </c:dPt>
          <c:dPt>
            <c:idx val="21"/>
            <c:bubble3D val="0"/>
            <c:spPr>
              <a:solidFill>
                <a:srgbClr val="A99BBD"/>
              </a:solidFill>
              <a:ln>
                <a:noFill/>
              </a:ln>
            </c:spPr>
          </c:dPt>
          <c:dPt>
            <c:idx val="22"/>
            <c:bubble3D val="0"/>
            <c:spPr>
              <a:solidFill>
                <a:srgbClr val="92C3D5"/>
              </a:solidFill>
              <a:ln>
                <a:noFill/>
              </a:ln>
            </c:spPr>
          </c:dPt>
          <c:dPt>
            <c:idx val="23"/>
            <c:bubble3D val="0"/>
            <c:spPr>
              <a:solidFill>
                <a:srgbClr val="F8B590"/>
              </a:solidFill>
              <a:ln>
                <a:noFill/>
              </a:ln>
            </c:spPr>
          </c:dPt>
          <c:dPt>
            <c:idx val="24"/>
            <c:bubble3D val="0"/>
            <c:spPr>
              <a:solidFill>
                <a:srgbClr val="BDC8DE"/>
              </a:solidFill>
              <a:ln>
                <a:noFill/>
              </a:ln>
            </c:spPr>
          </c:dPt>
          <c:dPt>
            <c:idx val="25"/>
            <c:bubble3D val="0"/>
            <c:spPr>
              <a:solidFill>
                <a:srgbClr val="E0BDBC"/>
              </a:solidFill>
              <a:ln>
                <a:noFill/>
              </a:ln>
            </c:spPr>
          </c:dPt>
          <c:dPt>
            <c:idx val="26"/>
            <c:bubble3D val="0"/>
            <c:spPr>
              <a:solidFill>
                <a:srgbClr val="D1DEBE"/>
              </a:solidFill>
              <a:ln>
                <a:noFill/>
              </a:ln>
            </c:spPr>
          </c:dPt>
          <c:dLbls>
            <c:dLblPos val="bestFit"/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strRef>
              <c:f>categories</c:f>
              <c:strCache>
                <c:ptCount val="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</c:strCache>
            </c:strRef>
          </c:cat>
          <c:val>
            <c:numRef>
              <c:f>0</c:f>
              <c:numCache>
                <c:formatCode>General</c:formatCode>
                <c:ptCount val="27"/>
                <c:pt idx="0">
                  <c:v>764400</c:v>
                </c:pt>
                <c:pt idx="1">
                  <c:v>180000</c:v>
                </c:pt>
                <c:pt idx="2">
                  <c:v>120000</c:v>
                </c:pt>
                <c:pt idx="3">
                  <c:v>144000</c:v>
                </c:pt>
                <c:pt idx="4">
                  <c:v>96000</c:v>
                </c:pt>
                <c:pt idx="5">
                  <c:v>162000</c:v>
                </c:pt>
                <c:pt idx="6">
                  <c:v>62400</c:v>
                </c:pt>
                <c:pt idx="7">
                  <c:v>7200</c:v>
                </c:pt>
                <c:pt idx="8">
                  <c:v>7200</c:v>
                </c:pt>
                <c:pt idx="9">
                  <c:v>1800</c:v>
                </c:pt>
                <c:pt idx="10">
                  <c:v>600</c:v>
                </c:pt>
                <c:pt idx="11">
                  <c:v>3000</c:v>
                </c:pt>
                <c:pt idx="12">
                  <c:v>1800</c:v>
                </c:pt>
                <c:pt idx="13">
                  <c:v>71088</c:v>
                </c:pt>
                <c:pt idx="14">
                  <c:v>25800</c:v>
                </c:pt>
                <c:pt idx="15">
                  <c:v>24000</c:v>
                </c:pt>
                <c:pt idx="16">
                  <c:v>12000</c:v>
                </c:pt>
                <c:pt idx="17">
                  <c:v>12000</c:v>
                </c:pt>
                <c:pt idx="18">
                  <c:v>2688</c:v>
                </c:pt>
                <c:pt idx="19">
                  <c:v>1200</c:v>
                </c:pt>
                <c:pt idx="20">
                  <c:v>0</c:v>
                </c:pt>
                <c:pt idx="21">
                  <c:v>3600</c:v>
                </c:pt>
                <c:pt idx="22">
                  <c:v>10200</c:v>
                </c:pt>
                <c:pt idx="23">
                  <c:v>3600</c:v>
                </c:pt>
                <c:pt idx="24">
                  <c:v>0</c:v>
                </c:pt>
                <c:pt idx="25">
                  <c:v>810371</c:v>
                </c:pt>
                <c:pt idx="26">
                  <c:v>507600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solidFill>
          <a:srgbClr val="D9D9D9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79216585413221596"/>
          <c:y val="0.32394440131603608"/>
        </c:manualLayout>
      </c:layout>
      <c:overlay val="0"/>
      <c:spPr>
        <a:noFill/>
        <a:ln>
          <a:noFill/>
        </a:ln>
      </c:spPr>
    </c:legend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  <c:spPr>
        <a:solidFill>
          <a:srgbClr val="D9D9D9"/>
        </a:solidFill>
        <a:ln>
          <a:noFill/>
        </a:ln>
      </c:spPr>
    </c:floor>
    <c:sideWall>
      <c:thickness val="0"/>
    </c:sideWall>
    <c:backWall>
      <c:thickness val="0"/>
      <c:spPr>
        <a:solidFill>
          <a:srgbClr val="D9D9D9"/>
        </a:solidFill>
        <a:ln>
          <a:noFill/>
        </a:ln>
      </c:spPr>
    </c:backWall>
    <c:plotArea>
      <c:layout>
        <c:manualLayout>
          <c:layoutTarget val="inner"/>
          <c:xMode val="edge"/>
          <c:yMode val="edge"/>
          <c:x val="0.43254415633220605"/>
          <c:y val="8.884688090737243E-2"/>
          <c:w val="8.2246201750147588E-2"/>
          <c:h val="0.91115311909262786"/>
        </c:manualLayout>
      </c:layout>
      <c:pie3DChart>
        <c:varyColors val="1"/>
        <c:ser>
          <c:idx val="0"/>
          <c:order val="0"/>
          <c:spPr>
            <a:solidFill>
              <a:srgbClr val="4F81BD"/>
            </a:solidFill>
            <a:ln>
              <a:noFill/>
            </a:ln>
          </c:spPr>
          <c:dPt>
            <c:idx val="0"/>
            <c:bubble3D val="0"/>
            <c:spPr>
              <a:solidFill>
                <a:srgbClr val="3C628F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923C3A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758E43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614C7B"/>
              </a:solidFill>
              <a:ln>
                <a:noFill/>
              </a:ln>
            </c:spPr>
          </c:dPt>
          <c:dPt>
            <c:idx val="4"/>
            <c:bubble3D val="0"/>
            <c:spPr>
              <a:solidFill>
                <a:srgbClr val="398296"/>
              </a:solidFill>
              <a:ln>
                <a:noFill/>
              </a:ln>
            </c:spPr>
          </c:dPt>
          <c:dPt>
            <c:idx val="5"/>
            <c:bubble3D val="0"/>
            <c:spPr>
              <a:solidFill>
                <a:srgbClr val="BB7235"/>
              </a:solidFill>
              <a:ln>
                <a:noFill/>
              </a:ln>
            </c:spPr>
          </c:dPt>
          <c:dPt>
            <c:idx val="6"/>
            <c:bubble3D val="0"/>
            <c:spPr>
              <a:solidFill>
                <a:srgbClr val="4672A8"/>
              </a:solidFill>
              <a:ln>
                <a:noFill/>
              </a:ln>
            </c:spPr>
          </c:dPt>
          <c:dPt>
            <c:idx val="7"/>
            <c:bubble3D val="0"/>
            <c:spPr>
              <a:solidFill>
                <a:srgbClr val="AB4744"/>
              </a:solidFill>
              <a:ln>
                <a:noFill/>
              </a:ln>
            </c:spPr>
          </c:dPt>
          <c:dPt>
            <c:idx val="8"/>
            <c:bubble3D val="0"/>
            <c:spPr>
              <a:solidFill>
                <a:srgbClr val="8AA64F"/>
              </a:solidFill>
              <a:ln>
                <a:noFill/>
              </a:ln>
            </c:spPr>
          </c:dPt>
          <c:dPt>
            <c:idx val="9"/>
            <c:bubble3D val="0"/>
            <c:spPr>
              <a:solidFill>
                <a:srgbClr val="725990"/>
              </a:solidFill>
              <a:ln>
                <a:noFill/>
              </a:ln>
            </c:spPr>
          </c:dPt>
          <c:dPt>
            <c:idx val="10"/>
            <c:bubble3D val="0"/>
            <c:spPr>
              <a:solidFill>
                <a:srgbClr val="4299B0"/>
              </a:solidFill>
              <a:ln>
                <a:noFill/>
              </a:ln>
            </c:spPr>
          </c:dPt>
          <c:dPt>
            <c:idx val="11"/>
            <c:bubble3D val="0"/>
            <c:spPr>
              <a:solidFill>
                <a:srgbClr val="DC853E"/>
              </a:solidFill>
              <a:ln>
                <a:noFill/>
              </a:ln>
            </c:spPr>
          </c:dPt>
          <c:dPt>
            <c:idx val="13"/>
            <c:bubble3D val="0"/>
            <c:spPr>
              <a:solidFill>
                <a:srgbClr val="C0504D"/>
              </a:solidFill>
              <a:ln>
                <a:noFill/>
              </a:ln>
            </c:spPr>
          </c:dPt>
          <c:dPt>
            <c:idx val="14"/>
            <c:bubble3D val="0"/>
            <c:spPr>
              <a:solidFill>
                <a:srgbClr val="9BBB59"/>
              </a:solidFill>
              <a:ln>
                <a:noFill/>
              </a:ln>
            </c:spPr>
          </c:dPt>
          <c:dPt>
            <c:idx val="15"/>
            <c:bubble3D val="0"/>
            <c:spPr>
              <a:solidFill>
                <a:srgbClr val="8064A2"/>
              </a:solidFill>
              <a:ln>
                <a:noFill/>
              </a:ln>
            </c:spPr>
          </c:dPt>
          <c:dPt>
            <c:idx val="16"/>
            <c:bubble3D val="0"/>
            <c:spPr>
              <a:solidFill>
                <a:srgbClr val="4BACC6"/>
              </a:solidFill>
              <a:ln>
                <a:noFill/>
              </a:ln>
            </c:spPr>
          </c:dPt>
          <c:dPt>
            <c:idx val="17"/>
            <c:bubble3D val="0"/>
            <c:spPr>
              <a:solidFill>
                <a:srgbClr val="F79646"/>
              </a:solidFill>
              <a:ln>
                <a:noFill/>
              </a:ln>
            </c:spPr>
          </c:dPt>
          <c:dPt>
            <c:idx val="18"/>
            <c:bubble3D val="0"/>
            <c:spPr>
              <a:solidFill>
                <a:srgbClr val="93A9CE"/>
              </a:solidFill>
              <a:ln>
                <a:noFill/>
              </a:ln>
            </c:spPr>
          </c:dPt>
          <c:dPt>
            <c:idx val="19"/>
            <c:bubble3D val="0"/>
            <c:spPr>
              <a:solidFill>
                <a:srgbClr val="D09493"/>
              </a:solidFill>
              <a:ln>
                <a:noFill/>
              </a:ln>
            </c:spPr>
          </c:dPt>
          <c:dPt>
            <c:idx val="20"/>
            <c:bubble3D val="0"/>
            <c:spPr>
              <a:solidFill>
                <a:srgbClr val="B8CD97"/>
              </a:solidFill>
              <a:ln>
                <a:noFill/>
              </a:ln>
            </c:spPr>
          </c:dPt>
          <c:dPt>
            <c:idx val="21"/>
            <c:bubble3D val="0"/>
            <c:spPr>
              <a:solidFill>
                <a:srgbClr val="A99BBD"/>
              </a:solidFill>
              <a:ln>
                <a:noFill/>
              </a:ln>
            </c:spPr>
          </c:dPt>
          <c:dPt>
            <c:idx val="22"/>
            <c:bubble3D val="0"/>
            <c:spPr>
              <a:solidFill>
                <a:srgbClr val="92C3D5"/>
              </a:solidFill>
              <a:ln>
                <a:noFill/>
              </a:ln>
            </c:spPr>
          </c:dPt>
          <c:dPt>
            <c:idx val="23"/>
            <c:bubble3D val="0"/>
            <c:spPr>
              <a:solidFill>
                <a:srgbClr val="F8B590"/>
              </a:solidFill>
              <a:ln>
                <a:noFill/>
              </a:ln>
            </c:spPr>
          </c:dPt>
          <c:dPt>
            <c:idx val="24"/>
            <c:bubble3D val="0"/>
            <c:spPr>
              <a:solidFill>
                <a:srgbClr val="BDC8DE"/>
              </a:solidFill>
              <a:ln>
                <a:noFill/>
              </a:ln>
            </c:spPr>
          </c:dPt>
          <c:dPt>
            <c:idx val="25"/>
            <c:bubble3D val="0"/>
            <c:spPr>
              <a:solidFill>
                <a:srgbClr val="E0BDBC"/>
              </a:solidFill>
              <a:ln>
                <a:noFill/>
              </a:ln>
            </c:spPr>
          </c:dPt>
          <c:dPt>
            <c:idx val="26"/>
            <c:bubble3D val="0"/>
            <c:spPr>
              <a:solidFill>
                <a:srgbClr val="D1DEBE"/>
              </a:solidFill>
              <a:ln>
                <a:noFill/>
              </a:ln>
            </c:spPr>
          </c:dPt>
          <c:dLbls>
            <c:dLblPos val="bestFit"/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strRef>
              <c:f>categories</c:f>
              <c:strCache>
                <c:ptCount val="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</c:strCache>
            </c:strRef>
          </c:cat>
          <c:val>
            <c:numRef>
              <c:f>0</c:f>
              <c:numCache>
                <c:formatCode>General</c:formatCode>
                <c:ptCount val="27"/>
                <c:pt idx="0">
                  <c:v>764400</c:v>
                </c:pt>
                <c:pt idx="1">
                  <c:v>180000</c:v>
                </c:pt>
                <c:pt idx="2">
                  <c:v>120000</c:v>
                </c:pt>
                <c:pt idx="3">
                  <c:v>144000</c:v>
                </c:pt>
                <c:pt idx="4">
                  <c:v>96000</c:v>
                </c:pt>
                <c:pt idx="5">
                  <c:v>162000</c:v>
                </c:pt>
                <c:pt idx="6">
                  <c:v>62400</c:v>
                </c:pt>
                <c:pt idx="7">
                  <c:v>7200</c:v>
                </c:pt>
                <c:pt idx="8">
                  <c:v>7200</c:v>
                </c:pt>
                <c:pt idx="9">
                  <c:v>1800</c:v>
                </c:pt>
                <c:pt idx="10">
                  <c:v>600</c:v>
                </c:pt>
                <c:pt idx="11">
                  <c:v>3000</c:v>
                </c:pt>
                <c:pt idx="12">
                  <c:v>1800</c:v>
                </c:pt>
                <c:pt idx="13">
                  <c:v>71088</c:v>
                </c:pt>
                <c:pt idx="14">
                  <c:v>25800</c:v>
                </c:pt>
                <c:pt idx="15">
                  <c:v>24000</c:v>
                </c:pt>
                <c:pt idx="16">
                  <c:v>12000</c:v>
                </c:pt>
                <c:pt idx="17">
                  <c:v>12000</c:v>
                </c:pt>
                <c:pt idx="18">
                  <c:v>2688</c:v>
                </c:pt>
                <c:pt idx="19">
                  <c:v>1200</c:v>
                </c:pt>
                <c:pt idx="20">
                  <c:v>0</c:v>
                </c:pt>
                <c:pt idx="21">
                  <c:v>3600</c:v>
                </c:pt>
                <c:pt idx="22">
                  <c:v>10200</c:v>
                </c:pt>
                <c:pt idx="23">
                  <c:v>3600</c:v>
                </c:pt>
                <c:pt idx="24">
                  <c:v>0</c:v>
                </c:pt>
                <c:pt idx="25">
                  <c:v>810371</c:v>
                </c:pt>
                <c:pt idx="26">
                  <c:v>507600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solidFill>
          <a:srgbClr val="D9D9D9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  <c:spPr>
        <a:solidFill>
          <a:srgbClr val="D9D9D9"/>
        </a:solidFill>
        <a:ln>
          <a:noFill/>
        </a:ln>
      </c:spPr>
    </c:floor>
    <c:sideWall>
      <c:thickness val="0"/>
    </c:sideWall>
    <c:backWall>
      <c:thickness val="0"/>
      <c:spPr>
        <a:solidFill>
          <a:srgbClr val="D9D9D9"/>
        </a:solidFill>
        <a:ln>
          <a:noFill/>
        </a:ln>
      </c:spPr>
    </c:backWall>
    <c:plotArea>
      <c:layout>
        <c:manualLayout>
          <c:layoutTarget val="inner"/>
          <c:xMode val="edge"/>
          <c:yMode val="edge"/>
          <c:x val="0.30706123644887201"/>
          <c:y val="0.25"/>
          <c:w val="0.33841195429241111"/>
          <c:h val="0.48197674418604708"/>
        </c:manualLayout>
      </c:layout>
      <c:pie3DChart>
        <c:varyColors val="1"/>
        <c:ser>
          <c:idx val="0"/>
          <c:order val="0"/>
          <c:spPr>
            <a:solidFill>
              <a:srgbClr val="4F81BD"/>
            </a:solidFill>
            <a:ln>
              <a:noFill/>
            </a:ln>
          </c:spPr>
          <c:dPt>
            <c:idx val="0"/>
            <c:bubble3D val="0"/>
            <c:spPr>
              <a:solidFill>
                <a:srgbClr val="3C628F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923C3A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758E43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614C7B"/>
              </a:solidFill>
              <a:ln>
                <a:noFill/>
              </a:ln>
            </c:spPr>
          </c:dPt>
          <c:dPt>
            <c:idx val="4"/>
            <c:bubble3D val="0"/>
            <c:spPr>
              <a:solidFill>
                <a:srgbClr val="398296"/>
              </a:solidFill>
              <a:ln>
                <a:noFill/>
              </a:ln>
            </c:spPr>
          </c:dPt>
          <c:dPt>
            <c:idx val="5"/>
            <c:bubble3D val="0"/>
            <c:spPr>
              <a:solidFill>
                <a:srgbClr val="BB7235"/>
              </a:solidFill>
              <a:ln>
                <a:noFill/>
              </a:ln>
            </c:spPr>
          </c:dPt>
          <c:dPt>
            <c:idx val="6"/>
            <c:bubble3D val="0"/>
            <c:spPr>
              <a:solidFill>
                <a:srgbClr val="4672A8"/>
              </a:solidFill>
              <a:ln>
                <a:noFill/>
              </a:ln>
            </c:spPr>
          </c:dPt>
          <c:dPt>
            <c:idx val="7"/>
            <c:bubble3D val="0"/>
            <c:spPr>
              <a:solidFill>
                <a:srgbClr val="AB4744"/>
              </a:solidFill>
              <a:ln>
                <a:noFill/>
              </a:ln>
            </c:spPr>
          </c:dPt>
          <c:dPt>
            <c:idx val="8"/>
            <c:bubble3D val="0"/>
            <c:spPr>
              <a:solidFill>
                <a:srgbClr val="8AA64F"/>
              </a:solidFill>
              <a:ln>
                <a:noFill/>
              </a:ln>
            </c:spPr>
          </c:dPt>
          <c:dPt>
            <c:idx val="9"/>
            <c:bubble3D val="0"/>
            <c:spPr>
              <a:solidFill>
                <a:srgbClr val="725990"/>
              </a:solidFill>
              <a:ln>
                <a:noFill/>
              </a:ln>
            </c:spPr>
          </c:dPt>
          <c:dPt>
            <c:idx val="10"/>
            <c:bubble3D val="0"/>
            <c:spPr>
              <a:solidFill>
                <a:srgbClr val="4299B0"/>
              </a:solidFill>
              <a:ln>
                <a:noFill/>
              </a:ln>
            </c:spPr>
          </c:dPt>
          <c:dPt>
            <c:idx val="11"/>
            <c:bubble3D val="0"/>
            <c:spPr>
              <a:solidFill>
                <a:srgbClr val="DC853E"/>
              </a:solidFill>
              <a:ln>
                <a:noFill/>
              </a:ln>
            </c:spPr>
          </c:dPt>
          <c:dPt>
            <c:idx val="13"/>
            <c:bubble3D val="0"/>
            <c:spPr>
              <a:solidFill>
                <a:srgbClr val="C0504D"/>
              </a:solidFill>
              <a:ln>
                <a:noFill/>
              </a:ln>
            </c:spPr>
          </c:dPt>
          <c:dPt>
            <c:idx val="14"/>
            <c:bubble3D val="0"/>
            <c:spPr>
              <a:solidFill>
                <a:srgbClr val="9BBB59"/>
              </a:solidFill>
              <a:ln>
                <a:noFill/>
              </a:ln>
            </c:spPr>
          </c:dPt>
          <c:dPt>
            <c:idx val="15"/>
            <c:bubble3D val="0"/>
            <c:spPr>
              <a:solidFill>
                <a:srgbClr val="8064A2"/>
              </a:solidFill>
              <a:ln>
                <a:noFill/>
              </a:ln>
            </c:spPr>
          </c:dPt>
          <c:dPt>
            <c:idx val="16"/>
            <c:bubble3D val="0"/>
            <c:spPr>
              <a:solidFill>
                <a:srgbClr val="4BACC6"/>
              </a:solidFill>
              <a:ln>
                <a:noFill/>
              </a:ln>
            </c:spPr>
          </c:dPt>
          <c:dPt>
            <c:idx val="17"/>
            <c:bubble3D val="0"/>
            <c:spPr>
              <a:solidFill>
                <a:srgbClr val="F79646"/>
              </a:solidFill>
              <a:ln>
                <a:noFill/>
              </a:ln>
            </c:spPr>
          </c:dPt>
          <c:dPt>
            <c:idx val="18"/>
            <c:bubble3D val="0"/>
            <c:spPr>
              <a:solidFill>
                <a:srgbClr val="93A9CE"/>
              </a:solidFill>
              <a:ln>
                <a:noFill/>
              </a:ln>
            </c:spPr>
          </c:dPt>
          <c:dPt>
            <c:idx val="19"/>
            <c:bubble3D val="0"/>
            <c:spPr>
              <a:solidFill>
                <a:srgbClr val="D09493"/>
              </a:solidFill>
              <a:ln>
                <a:noFill/>
              </a:ln>
            </c:spPr>
          </c:dPt>
          <c:dPt>
            <c:idx val="20"/>
            <c:bubble3D val="0"/>
            <c:spPr>
              <a:solidFill>
                <a:srgbClr val="B8CD97"/>
              </a:solidFill>
              <a:ln>
                <a:noFill/>
              </a:ln>
            </c:spPr>
          </c:dPt>
          <c:dPt>
            <c:idx val="21"/>
            <c:bubble3D val="0"/>
            <c:spPr>
              <a:solidFill>
                <a:srgbClr val="A99BBD"/>
              </a:solidFill>
              <a:ln>
                <a:noFill/>
              </a:ln>
            </c:spPr>
          </c:dPt>
          <c:dPt>
            <c:idx val="22"/>
            <c:bubble3D val="0"/>
            <c:spPr>
              <a:solidFill>
                <a:srgbClr val="92C3D5"/>
              </a:solidFill>
              <a:ln>
                <a:noFill/>
              </a:ln>
            </c:spPr>
          </c:dPt>
          <c:dPt>
            <c:idx val="23"/>
            <c:bubble3D val="0"/>
            <c:spPr>
              <a:solidFill>
                <a:srgbClr val="F8B590"/>
              </a:solidFill>
              <a:ln>
                <a:noFill/>
              </a:ln>
            </c:spPr>
          </c:dPt>
          <c:dPt>
            <c:idx val="24"/>
            <c:bubble3D val="0"/>
            <c:spPr>
              <a:solidFill>
                <a:srgbClr val="BDC8DE"/>
              </a:solidFill>
              <a:ln>
                <a:noFill/>
              </a:ln>
            </c:spPr>
          </c:dPt>
          <c:dPt>
            <c:idx val="25"/>
            <c:bubble3D val="0"/>
            <c:spPr>
              <a:solidFill>
                <a:srgbClr val="E0BDBC"/>
              </a:solidFill>
              <a:ln>
                <a:noFill/>
              </a:ln>
            </c:spPr>
          </c:dPt>
          <c:dPt>
            <c:idx val="26"/>
            <c:bubble3D val="0"/>
            <c:spPr>
              <a:solidFill>
                <a:srgbClr val="D1DEBE"/>
              </a:solidFill>
              <a:ln>
                <a:noFill/>
              </a:ln>
            </c:spPr>
          </c:dPt>
          <c:dLbls>
            <c:dLblPos val="bestFit"/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strRef>
              <c:f>categories</c:f>
              <c:strCache>
                <c:ptCount val="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</c:strCache>
            </c:strRef>
          </c:cat>
          <c:val>
            <c:numRef>
              <c:f>0</c:f>
              <c:numCache>
                <c:formatCode>General</c:formatCode>
                <c:ptCount val="27"/>
                <c:pt idx="0">
                  <c:v>764400</c:v>
                </c:pt>
                <c:pt idx="1">
                  <c:v>180000</c:v>
                </c:pt>
                <c:pt idx="2">
                  <c:v>120000</c:v>
                </c:pt>
                <c:pt idx="3">
                  <c:v>144000</c:v>
                </c:pt>
                <c:pt idx="4">
                  <c:v>96000</c:v>
                </c:pt>
                <c:pt idx="5">
                  <c:v>162000</c:v>
                </c:pt>
                <c:pt idx="6">
                  <c:v>62400</c:v>
                </c:pt>
                <c:pt idx="7">
                  <c:v>7200</c:v>
                </c:pt>
                <c:pt idx="8">
                  <c:v>7200</c:v>
                </c:pt>
                <c:pt idx="9">
                  <c:v>1800</c:v>
                </c:pt>
                <c:pt idx="10">
                  <c:v>600</c:v>
                </c:pt>
                <c:pt idx="11">
                  <c:v>3000</c:v>
                </c:pt>
                <c:pt idx="12">
                  <c:v>1800</c:v>
                </c:pt>
                <c:pt idx="13">
                  <c:v>71088</c:v>
                </c:pt>
                <c:pt idx="14">
                  <c:v>25800</c:v>
                </c:pt>
                <c:pt idx="15">
                  <c:v>24000</c:v>
                </c:pt>
                <c:pt idx="16">
                  <c:v>12000</c:v>
                </c:pt>
                <c:pt idx="17">
                  <c:v>12000</c:v>
                </c:pt>
                <c:pt idx="18">
                  <c:v>2688</c:v>
                </c:pt>
                <c:pt idx="19">
                  <c:v>1200</c:v>
                </c:pt>
                <c:pt idx="20">
                  <c:v>0</c:v>
                </c:pt>
                <c:pt idx="21">
                  <c:v>3600</c:v>
                </c:pt>
                <c:pt idx="22">
                  <c:v>10200</c:v>
                </c:pt>
                <c:pt idx="23">
                  <c:v>3600</c:v>
                </c:pt>
                <c:pt idx="24">
                  <c:v>0</c:v>
                </c:pt>
                <c:pt idx="25">
                  <c:v>810371</c:v>
                </c:pt>
                <c:pt idx="26">
                  <c:v>507600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solidFill>
          <a:srgbClr val="D9D9D9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  <c:spPr>
        <a:solidFill>
          <a:srgbClr val="D9D9D9"/>
        </a:solidFill>
        <a:ln>
          <a:noFill/>
        </a:ln>
      </c:spPr>
    </c:floor>
    <c:sideWall>
      <c:thickness val="0"/>
    </c:sideWall>
    <c:backWall>
      <c:thickness val="0"/>
      <c:spPr>
        <a:solidFill>
          <a:srgbClr val="D9D9D9"/>
        </a:solidFill>
        <a:ln>
          <a:noFill/>
        </a:ln>
      </c:spPr>
    </c:backWall>
    <c:plotArea>
      <c:layout/>
      <c:pie3DChart>
        <c:varyColors val="1"/>
        <c:ser>
          <c:idx val="0"/>
          <c:order val="0"/>
          <c:spPr>
            <a:solidFill>
              <a:srgbClr val="4F81BD"/>
            </a:solidFill>
            <a:ln>
              <a:noFill/>
            </a:ln>
          </c:spPr>
          <c:dPt>
            <c:idx val="0"/>
            <c:bubble3D val="0"/>
            <c:spPr>
              <a:solidFill>
                <a:srgbClr val="3C628F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923C3A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758E43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614C7B"/>
              </a:solidFill>
              <a:ln>
                <a:noFill/>
              </a:ln>
            </c:spPr>
          </c:dPt>
          <c:dPt>
            <c:idx val="4"/>
            <c:bubble3D val="0"/>
            <c:spPr>
              <a:solidFill>
                <a:srgbClr val="398296"/>
              </a:solidFill>
              <a:ln>
                <a:noFill/>
              </a:ln>
            </c:spPr>
          </c:dPt>
          <c:dPt>
            <c:idx val="5"/>
            <c:bubble3D val="0"/>
            <c:spPr>
              <a:solidFill>
                <a:srgbClr val="BB7235"/>
              </a:solidFill>
              <a:ln>
                <a:noFill/>
              </a:ln>
            </c:spPr>
          </c:dPt>
          <c:dPt>
            <c:idx val="6"/>
            <c:bubble3D val="0"/>
            <c:spPr>
              <a:solidFill>
                <a:srgbClr val="4672A8"/>
              </a:solidFill>
              <a:ln>
                <a:noFill/>
              </a:ln>
            </c:spPr>
          </c:dPt>
          <c:dPt>
            <c:idx val="7"/>
            <c:bubble3D val="0"/>
            <c:spPr>
              <a:solidFill>
                <a:srgbClr val="AB4744"/>
              </a:solidFill>
              <a:ln>
                <a:noFill/>
              </a:ln>
            </c:spPr>
          </c:dPt>
          <c:dPt>
            <c:idx val="8"/>
            <c:bubble3D val="0"/>
            <c:spPr>
              <a:solidFill>
                <a:srgbClr val="8AA64F"/>
              </a:solidFill>
              <a:ln>
                <a:noFill/>
              </a:ln>
            </c:spPr>
          </c:dPt>
          <c:dPt>
            <c:idx val="9"/>
            <c:bubble3D val="0"/>
            <c:spPr>
              <a:solidFill>
                <a:srgbClr val="725990"/>
              </a:solidFill>
              <a:ln>
                <a:noFill/>
              </a:ln>
            </c:spPr>
          </c:dPt>
          <c:dPt>
            <c:idx val="10"/>
            <c:bubble3D val="0"/>
            <c:spPr>
              <a:solidFill>
                <a:srgbClr val="4299B0"/>
              </a:solidFill>
              <a:ln>
                <a:noFill/>
              </a:ln>
            </c:spPr>
          </c:dPt>
          <c:dPt>
            <c:idx val="11"/>
            <c:bubble3D val="0"/>
            <c:spPr>
              <a:solidFill>
                <a:srgbClr val="DC853E"/>
              </a:solidFill>
              <a:ln>
                <a:noFill/>
              </a:ln>
            </c:spPr>
          </c:dPt>
          <c:dPt>
            <c:idx val="13"/>
            <c:bubble3D val="0"/>
            <c:spPr>
              <a:solidFill>
                <a:srgbClr val="C0504D"/>
              </a:solidFill>
              <a:ln>
                <a:noFill/>
              </a:ln>
            </c:spPr>
          </c:dPt>
          <c:dPt>
            <c:idx val="14"/>
            <c:bubble3D val="0"/>
            <c:spPr>
              <a:solidFill>
                <a:srgbClr val="9BBB59"/>
              </a:solidFill>
              <a:ln>
                <a:noFill/>
              </a:ln>
            </c:spPr>
          </c:dPt>
          <c:dPt>
            <c:idx val="15"/>
            <c:bubble3D val="0"/>
            <c:spPr>
              <a:solidFill>
                <a:srgbClr val="8064A2"/>
              </a:solidFill>
              <a:ln>
                <a:noFill/>
              </a:ln>
            </c:spPr>
          </c:dPt>
          <c:dPt>
            <c:idx val="16"/>
            <c:bubble3D val="0"/>
            <c:spPr>
              <a:solidFill>
                <a:srgbClr val="4BACC6"/>
              </a:solidFill>
              <a:ln>
                <a:noFill/>
              </a:ln>
            </c:spPr>
          </c:dPt>
          <c:dPt>
            <c:idx val="17"/>
            <c:bubble3D val="0"/>
            <c:spPr>
              <a:solidFill>
                <a:srgbClr val="F79646"/>
              </a:solidFill>
              <a:ln>
                <a:noFill/>
              </a:ln>
            </c:spPr>
          </c:dPt>
          <c:dPt>
            <c:idx val="18"/>
            <c:bubble3D val="0"/>
            <c:spPr>
              <a:solidFill>
                <a:srgbClr val="93A9CE"/>
              </a:solidFill>
              <a:ln>
                <a:noFill/>
              </a:ln>
            </c:spPr>
          </c:dPt>
          <c:dPt>
            <c:idx val="19"/>
            <c:bubble3D val="0"/>
            <c:spPr>
              <a:solidFill>
                <a:srgbClr val="D09493"/>
              </a:solidFill>
              <a:ln>
                <a:noFill/>
              </a:ln>
            </c:spPr>
          </c:dPt>
          <c:dPt>
            <c:idx val="20"/>
            <c:bubble3D val="0"/>
            <c:spPr>
              <a:solidFill>
                <a:srgbClr val="B8CD97"/>
              </a:solidFill>
              <a:ln>
                <a:noFill/>
              </a:ln>
            </c:spPr>
          </c:dPt>
          <c:dPt>
            <c:idx val="21"/>
            <c:bubble3D val="0"/>
            <c:spPr>
              <a:solidFill>
                <a:srgbClr val="A99BBD"/>
              </a:solidFill>
              <a:ln>
                <a:noFill/>
              </a:ln>
            </c:spPr>
          </c:dPt>
          <c:dPt>
            <c:idx val="22"/>
            <c:bubble3D val="0"/>
            <c:spPr>
              <a:solidFill>
                <a:srgbClr val="92C3D5"/>
              </a:solidFill>
              <a:ln>
                <a:noFill/>
              </a:ln>
            </c:spPr>
          </c:dPt>
          <c:dPt>
            <c:idx val="23"/>
            <c:bubble3D val="0"/>
            <c:spPr>
              <a:solidFill>
                <a:srgbClr val="F8B590"/>
              </a:solidFill>
              <a:ln>
                <a:noFill/>
              </a:ln>
            </c:spPr>
          </c:dPt>
          <c:dPt>
            <c:idx val="24"/>
            <c:bubble3D val="0"/>
            <c:spPr>
              <a:solidFill>
                <a:srgbClr val="BDC8DE"/>
              </a:solidFill>
              <a:ln>
                <a:noFill/>
              </a:ln>
            </c:spPr>
          </c:dPt>
          <c:dPt>
            <c:idx val="25"/>
            <c:bubble3D val="0"/>
            <c:spPr>
              <a:solidFill>
                <a:srgbClr val="E0BDBC"/>
              </a:solidFill>
              <a:ln>
                <a:noFill/>
              </a:ln>
            </c:spPr>
          </c:dPt>
          <c:dPt>
            <c:idx val="26"/>
            <c:bubble3D val="0"/>
            <c:spPr>
              <a:solidFill>
                <a:srgbClr val="D1DEBE"/>
              </a:solidFill>
              <a:ln>
                <a:noFill/>
              </a:ln>
            </c:spPr>
          </c:dPt>
          <c:dLbls>
            <c:dLblPos val="bestFit"/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cat>
            <c:strRef>
              <c:f>categories</c:f>
              <c:strCache>
                <c:ptCount val="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</c:strCache>
            </c:strRef>
          </c:cat>
          <c:val>
            <c:numRef>
              <c:f>0</c:f>
              <c:numCache>
                <c:formatCode>General</c:formatCode>
                <c:ptCount val="27"/>
                <c:pt idx="0">
                  <c:v>764400</c:v>
                </c:pt>
                <c:pt idx="1">
                  <c:v>180000</c:v>
                </c:pt>
                <c:pt idx="2">
                  <c:v>120000</c:v>
                </c:pt>
                <c:pt idx="3">
                  <c:v>144000</c:v>
                </c:pt>
                <c:pt idx="4">
                  <c:v>96000</c:v>
                </c:pt>
                <c:pt idx="5">
                  <c:v>162000</c:v>
                </c:pt>
                <c:pt idx="6">
                  <c:v>62400</c:v>
                </c:pt>
                <c:pt idx="7">
                  <c:v>7200</c:v>
                </c:pt>
                <c:pt idx="8">
                  <c:v>7200</c:v>
                </c:pt>
                <c:pt idx="9">
                  <c:v>1800</c:v>
                </c:pt>
                <c:pt idx="10">
                  <c:v>600</c:v>
                </c:pt>
                <c:pt idx="11">
                  <c:v>3000</c:v>
                </c:pt>
                <c:pt idx="12">
                  <c:v>1800</c:v>
                </c:pt>
                <c:pt idx="13">
                  <c:v>71088</c:v>
                </c:pt>
                <c:pt idx="14">
                  <c:v>25800</c:v>
                </c:pt>
                <c:pt idx="15">
                  <c:v>24000</c:v>
                </c:pt>
                <c:pt idx="16">
                  <c:v>12000</c:v>
                </c:pt>
                <c:pt idx="17">
                  <c:v>12000</c:v>
                </c:pt>
                <c:pt idx="18">
                  <c:v>2688</c:v>
                </c:pt>
                <c:pt idx="19">
                  <c:v>1200</c:v>
                </c:pt>
                <c:pt idx="20">
                  <c:v>0</c:v>
                </c:pt>
                <c:pt idx="21">
                  <c:v>3600</c:v>
                </c:pt>
                <c:pt idx="22">
                  <c:v>10200</c:v>
                </c:pt>
                <c:pt idx="23">
                  <c:v>3600</c:v>
                </c:pt>
                <c:pt idx="24">
                  <c:v>0</c:v>
                </c:pt>
                <c:pt idx="25">
                  <c:v>810371</c:v>
                </c:pt>
                <c:pt idx="26">
                  <c:v>507600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solidFill>
          <a:srgbClr val="D9D9D9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</c:legend>
    <c:plotVisOnly val="1"/>
    <c:dispBlanksAs val="zero"/>
    <c:showDLblsOverMax val="1"/>
  </c:chart>
  <c:spPr>
    <a:solidFill>
      <a:srgbClr val="FFFFFF"/>
    </a:solidFill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720</xdr:colOff>
      <xdr:row>64</xdr:row>
      <xdr:rowOff>142920</xdr:rowOff>
    </xdr:from>
    <xdr:to>
      <xdr:col>6</xdr:col>
      <xdr:colOff>171000</xdr:colOff>
      <xdr:row>89</xdr:row>
      <xdr:rowOff>133200</xdr:rowOff>
    </xdr:to>
    <xdr:graphicFrame macro="">
      <xdr:nvGraphicFramePr>
        <xdr:cNvPr id="2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1772280</xdr:colOff>
      <xdr:row>88</xdr:row>
      <xdr:rowOff>133200</xdr:rowOff>
    </xdr:from>
    <xdr:to>
      <xdr:col>6</xdr:col>
      <xdr:colOff>171000</xdr:colOff>
      <xdr:row>90</xdr:row>
      <xdr:rowOff>132120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720</xdr:colOff>
      <xdr:row>82</xdr:row>
      <xdr:rowOff>38160</xdr:rowOff>
    </xdr:from>
    <xdr:to>
      <xdr:col>1</xdr:col>
      <xdr:colOff>1229040</xdr:colOff>
      <xdr:row>88</xdr:row>
      <xdr:rowOff>133200</xdr:rowOff>
    </xdr:to>
    <xdr:graphicFrame macro="">
      <xdr:nvGraphicFramePr>
        <xdr:cNvPr id="4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720</xdr:colOff>
      <xdr:row>88</xdr:row>
      <xdr:rowOff>76320</xdr:rowOff>
    </xdr:from>
    <xdr:to>
      <xdr:col>6</xdr:col>
      <xdr:colOff>171000</xdr:colOff>
      <xdr:row>88</xdr:row>
      <xdr:rowOff>133200</xdr:rowOff>
    </xdr:to>
    <xdr:graphicFrame macro="">
      <xdr:nvGraphicFramePr>
        <xdr:cNvPr id="5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2"/>
  <sheetViews>
    <sheetView tabSelected="1" topLeftCell="A10" zoomScaleNormal="100" workbookViewId="0">
      <selection activeCell="F14" sqref="F14"/>
    </sheetView>
  </sheetViews>
  <sheetFormatPr defaultRowHeight="15" x14ac:dyDescent="0.25"/>
  <cols>
    <col min="1" max="1" width="4" style="1"/>
    <col min="2" max="2" width="67.140625" style="2"/>
    <col min="3" max="3" width="9.85546875" style="3" customWidth="1"/>
    <col min="4" max="5" width="13.42578125" style="3"/>
    <col min="6" max="6" width="13.7109375" style="1" customWidth="1"/>
    <col min="7" max="7" width="16.7109375" style="1"/>
    <col min="8" max="8" width="9" style="1"/>
    <col min="9" max="9" width="13.85546875" style="1"/>
    <col min="10" max="10" width="16.28515625" style="4"/>
    <col min="11" max="1025" width="9" style="1"/>
  </cols>
  <sheetData>
    <row r="1" spans="1:1024" ht="122.25" customHeight="1" x14ac:dyDescent="0.25">
      <c r="A1" s="83" t="s">
        <v>37</v>
      </c>
      <c r="B1" s="83"/>
      <c r="C1" s="83"/>
      <c r="D1" s="83"/>
      <c r="E1" s="83"/>
      <c r="F1" s="83"/>
      <c r="G1" s="83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s="5" customFormat="1" ht="15.75" x14ac:dyDescent="0.25">
      <c r="B2" s="6" t="s">
        <v>0</v>
      </c>
      <c r="C2" s="7"/>
      <c r="D2" s="7"/>
      <c r="E2" s="7"/>
      <c r="F2" s="7"/>
      <c r="G2" s="7"/>
      <c r="J2" s="8"/>
    </row>
    <row r="3" spans="1:1024" ht="39.75" customHeight="1" x14ac:dyDescent="0.25">
      <c r="A3" s="5"/>
      <c r="B3" s="9"/>
      <c r="C3" s="10" t="s">
        <v>1</v>
      </c>
      <c r="D3" s="10" t="s">
        <v>2</v>
      </c>
      <c r="E3" s="10" t="s">
        <v>3</v>
      </c>
      <c r="F3" s="10" t="s">
        <v>4</v>
      </c>
      <c r="G3" s="9" t="s">
        <v>5</v>
      </c>
      <c r="H3"/>
      <c r="I3"/>
      <c r="J3" s="8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s="11" customFormat="1" ht="19.5" customHeight="1" x14ac:dyDescent="0.2">
      <c r="B4" s="12" t="s">
        <v>6</v>
      </c>
      <c r="C4" s="13"/>
      <c r="D4" s="13"/>
      <c r="E4" s="14"/>
      <c r="F4" s="15">
        <f>F5+F7</f>
        <v>1807634</v>
      </c>
      <c r="G4" s="16"/>
      <c r="J4" s="17"/>
    </row>
    <row r="5" spans="1:1024" x14ac:dyDescent="0.25">
      <c r="A5" s="11"/>
      <c r="B5" s="18" t="s">
        <v>7</v>
      </c>
      <c r="C5" s="19"/>
      <c r="D5" s="20"/>
      <c r="E5" s="20"/>
      <c r="F5" s="21">
        <f>F11</f>
        <v>937634</v>
      </c>
      <c r="G5" s="22"/>
      <c r="H5"/>
      <c r="I5"/>
      <c r="J5" s="17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5.5" x14ac:dyDescent="0.25">
      <c r="A6" s="11"/>
      <c r="B6" s="23" t="s">
        <v>29</v>
      </c>
      <c r="C6" s="24">
        <f>F6/D6</f>
        <v>4.2174214209891874</v>
      </c>
      <c r="D6" s="25">
        <v>222324</v>
      </c>
      <c r="E6" s="25"/>
      <c r="F6" s="26">
        <f>F5</f>
        <v>937634</v>
      </c>
      <c r="G6" s="27"/>
      <c r="H6" s="28"/>
      <c r="I6"/>
      <c r="J6" s="1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5">
      <c r="A7" s="11"/>
      <c r="B7" s="29" t="s">
        <v>8</v>
      </c>
      <c r="C7" s="30">
        <v>3000</v>
      </c>
      <c r="D7" s="31"/>
      <c r="E7" s="81">
        <v>290</v>
      </c>
      <c r="F7" s="32">
        <f>E7*C7</f>
        <v>870000</v>
      </c>
      <c r="G7" s="32"/>
      <c r="H7"/>
      <c r="I7"/>
      <c r="J7" s="1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15" customHeight="1" x14ac:dyDescent="0.25">
      <c r="A8" s="11"/>
      <c r="B8" s="29" t="s">
        <v>9</v>
      </c>
      <c r="C8" s="30">
        <v>89.7</v>
      </c>
      <c r="D8" s="31"/>
      <c r="E8" s="81">
        <v>290</v>
      </c>
      <c r="F8" s="32">
        <f>C8*E8</f>
        <v>26013</v>
      </c>
      <c r="G8" s="33"/>
      <c r="H8"/>
      <c r="I8"/>
      <c r="J8" s="17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83.25" customHeight="1" x14ac:dyDescent="0.25">
      <c r="A9" s="11"/>
      <c r="B9" s="34" t="s">
        <v>28</v>
      </c>
      <c r="C9" s="35">
        <v>89.7</v>
      </c>
      <c r="D9" s="35"/>
      <c r="E9" s="36">
        <v>290</v>
      </c>
      <c r="F9" s="37">
        <f>C9*E9</f>
        <v>26013</v>
      </c>
      <c r="G9" s="38"/>
      <c r="H9" s="17"/>
      <c r="I9"/>
      <c r="J9" s="17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19.5" customHeight="1" x14ac:dyDescent="0.25">
      <c r="A10" s="11"/>
      <c r="B10" s="12" t="s">
        <v>10</v>
      </c>
      <c r="C10" s="13"/>
      <c r="D10" s="13"/>
      <c r="E10" s="14"/>
      <c r="F10" s="15">
        <f>F7+F5</f>
        <v>1807634</v>
      </c>
      <c r="G10" s="16"/>
      <c r="H10" s="17"/>
      <c r="I10"/>
      <c r="J10" s="17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s="39" customFormat="1" ht="12.75" x14ac:dyDescent="0.2">
      <c r="B11" s="40" t="s">
        <v>11</v>
      </c>
      <c r="C11" s="41"/>
      <c r="D11" s="42"/>
      <c r="E11" s="42"/>
      <c r="F11" s="43">
        <f>F12+F19+F21+F26+F36</f>
        <v>937634</v>
      </c>
      <c r="G11" s="44"/>
      <c r="J11" s="45"/>
    </row>
    <row r="12" spans="1:1024" s="39" customFormat="1" ht="12.75" x14ac:dyDescent="0.2">
      <c r="B12" s="40" t="s">
        <v>12</v>
      </c>
      <c r="C12" s="40"/>
      <c r="D12" s="40"/>
      <c r="E12" s="40"/>
      <c r="F12" s="43">
        <f>F13+F14+F15+F16+F17+F18</f>
        <v>455904</v>
      </c>
      <c r="G12" s="40"/>
      <c r="J12" s="45"/>
    </row>
    <row r="13" spans="1:1024" ht="27" customHeight="1" x14ac:dyDescent="0.25">
      <c r="A13" s="39"/>
      <c r="B13" s="46" t="s">
        <v>30</v>
      </c>
      <c r="C13" s="47">
        <v>15000</v>
      </c>
      <c r="D13" s="48"/>
      <c r="E13" s="48"/>
      <c r="F13" s="49">
        <f t="shared" ref="F13:F18" si="0">C13*12</f>
        <v>180000</v>
      </c>
      <c r="G13" s="37"/>
      <c r="H13" s="84"/>
      <c r="I13" s="84"/>
      <c r="J13" s="84"/>
      <c r="K13" s="84"/>
      <c r="L13" s="84"/>
      <c r="M13" s="84"/>
      <c r="N13" s="84"/>
    </row>
    <row r="14" spans="1:1024" x14ac:dyDescent="0.25">
      <c r="A14" s="39"/>
      <c r="B14" s="50" t="s">
        <v>26</v>
      </c>
      <c r="C14" s="47">
        <v>4000</v>
      </c>
      <c r="D14" s="48"/>
      <c r="E14" s="48"/>
      <c r="F14" s="49">
        <f t="shared" si="0"/>
        <v>48000</v>
      </c>
      <c r="G14" s="37"/>
      <c r="H14" s="51"/>
      <c r="I14" s="52"/>
      <c r="J14" s="45"/>
      <c r="K14"/>
      <c r="L14"/>
      <c r="M14"/>
      <c r="N14"/>
    </row>
    <row r="15" spans="1:1024" x14ac:dyDescent="0.25">
      <c r="A15" s="39"/>
      <c r="B15" s="53" t="s">
        <v>25</v>
      </c>
      <c r="C15" s="47">
        <v>6000</v>
      </c>
      <c r="D15" s="48"/>
      <c r="E15" s="48"/>
      <c r="F15" s="49">
        <f t="shared" si="0"/>
        <v>72000</v>
      </c>
      <c r="G15" s="37"/>
      <c r="H15" s="51"/>
      <c r="I15" s="52"/>
      <c r="J15" s="45"/>
      <c r="K15"/>
      <c r="L15"/>
      <c r="M15"/>
      <c r="N15"/>
    </row>
    <row r="16" spans="1:1024" x14ac:dyDescent="0.25">
      <c r="A16" s="39"/>
      <c r="B16" s="53" t="s">
        <v>31</v>
      </c>
      <c r="C16" s="47">
        <v>5000</v>
      </c>
      <c r="D16" s="48"/>
      <c r="E16" s="48"/>
      <c r="F16" s="49">
        <f t="shared" si="0"/>
        <v>60000</v>
      </c>
      <c r="G16" s="37"/>
      <c r="H16" s="51"/>
      <c r="I16" s="52"/>
      <c r="J16" s="45"/>
      <c r="K16"/>
      <c r="L16"/>
      <c r="M16"/>
      <c r="N16"/>
    </row>
    <row r="17" spans="1:14" x14ac:dyDescent="0.25">
      <c r="A17" s="39"/>
      <c r="B17" s="72" t="s">
        <v>13</v>
      </c>
      <c r="C17" s="79">
        <v>5587</v>
      </c>
      <c r="D17" s="72"/>
      <c r="E17" s="72"/>
      <c r="F17" s="80">
        <f t="shared" si="0"/>
        <v>67044</v>
      </c>
      <c r="G17" s="37"/>
      <c r="H17" s="51"/>
      <c r="I17" s="52"/>
      <c r="J17" s="45"/>
      <c r="K17"/>
      <c r="L17"/>
      <c r="M17"/>
      <c r="N17"/>
    </row>
    <row r="18" spans="1:14" x14ac:dyDescent="0.25">
      <c r="A18" s="39"/>
      <c r="B18" s="78" t="s">
        <v>27</v>
      </c>
      <c r="C18" s="74">
        <v>2405</v>
      </c>
      <c r="D18" s="75"/>
      <c r="E18" s="75"/>
      <c r="F18" s="76">
        <f t="shared" si="0"/>
        <v>28860</v>
      </c>
      <c r="G18" s="77"/>
      <c r="H18"/>
      <c r="I18"/>
      <c r="J18" s="45"/>
      <c r="K18"/>
      <c r="L18"/>
      <c r="M18"/>
      <c r="N18"/>
    </row>
    <row r="19" spans="1:14" x14ac:dyDescent="0.25">
      <c r="A19" s="39"/>
      <c r="B19" s="40"/>
      <c r="C19" s="40"/>
      <c r="D19" s="40"/>
      <c r="E19" s="40"/>
      <c r="F19" s="43"/>
      <c r="G19" s="37"/>
      <c r="H19"/>
      <c r="I19"/>
      <c r="J19" s="45"/>
      <c r="K19"/>
      <c r="L19"/>
      <c r="M19"/>
      <c r="N19"/>
    </row>
    <row r="20" spans="1:14" x14ac:dyDescent="0.25">
      <c r="A20" s="39"/>
      <c r="B20" s="54"/>
      <c r="C20" s="50"/>
      <c r="D20" s="50"/>
      <c r="E20" s="50"/>
      <c r="F20" s="37"/>
      <c r="G20" s="37"/>
      <c r="H20"/>
      <c r="I20"/>
      <c r="J20" s="45"/>
      <c r="K20"/>
      <c r="L20"/>
      <c r="M20"/>
      <c r="N20"/>
    </row>
    <row r="21" spans="1:14" x14ac:dyDescent="0.25">
      <c r="A21" s="39"/>
      <c r="B21" s="40" t="s">
        <v>14</v>
      </c>
      <c r="C21" s="40"/>
      <c r="D21" s="40"/>
      <c r="E21" s="40"/>
      <c r="F21" s="43">
        <f>F22+F23+F24+F25</f>
        <v>8500</v>
      </c>
      <c r="G21" s="37"/>
      <c r="H21"/>
      <c r="I21"/>
      <c r="J21" s="45"/>
      <c r="K21"/>
      <c r="L21"/>
      <c r="M21"/>
      <c r="N21"/>
    </row>
    <row r="22" spans="1:14" x14ac:dyDescent="0.25">
      <c r="A22" s="39"/>
      <c r="B22" s="55"/>
      <c r="C22" s="56"/>
      <c r="D22" s="57"/>
      <c r="E22" s="57"/>
      <c r="F22" s="37"/>
      <c r="G22" s="37"/>
      <c r="H22"/>
      <c r="I22"/>
      <c r="J22" s="45"/>
      <c r="K22"/>
      <c r="L22"/>
      <c r="M22"/>
      <c r="N22"/>
    </row>
    <row r="23" spans="1:14" x14ac:dyDescent="0.25">
      <c r="A23" s="58"/>
      <c r="B23" s="82" t="s">
        <v>33</v>
      </c>
      <c r="C23" s="59"/>
      <c r="D23" s="60"/>
      <c r="E23" s="60"/>
      <c r="F23" s="37">
        <v>5000</v>
      </c>
      <c r="G23" s="37"/>
      <c r="H23"/>
      <c r="I23"/>
      <c r="J23" s="45"/>
      <c r="K23"/>
      <c r="L23"/>
      <c r="M23"/>
      <c r="N23"/>
    </row>
    <row r="24" spans="1:14" x14ac:dyDescent="0.25">
      <c r="B24" s="55" t="s">
        <v>15</v>
      </c>
      <c r="C24" s="61"/>
      <c r="D24" s="61"/>
      <c r="E24" s="61"/>
      <c r="F24" s="47">
        <v>2000</v>
      </c>
      <c r="G24" s="37"/>
      <c r="H24"/>
      <c r="I24"/>
      <c r="J24" s="45"/>
      <c r="K24"/>
      <c r="L24"/>
      <c r="M24"/>
      <c r="N24"/>
    </row>
    <row r="25" spans="1:14" x14ac:dyDescent="0.25">
      <c r="B25" s="54" t="s">
        <v>16</v>
      </c>
      <c r="C25" s="62"/>
      <c r="D25" s="63"/>
      <c r="E25" s="63"/>
      <c r="F25" s="37">
        <v>1500</v>
      </c>
      <c r="G25" s="37"/>
      <c r="H25"/>
      <c r="I25"/>
      <c r="J25" s="45"/>
      <c r="K25"/>
      <c r="L25"/>
      <c r="M25"/>
      <c r="N25"/>
    </row>
    <row r="26" spans="1:14" x14ac:dyDescent="0.25">
      <c r="B26" s="40" t="s">
        <v>17</v>
      </c>
      <c r="C26" s="40"/>
      <c r="D26" s="40"/>
      <c r="E26" s="40"/>
      <c r="F26" s="43">
        <f>F27+F28+F29+F30+F31+F32+F33+F34+F40</f>
        <v>433230</v>
      </c>
      <c r="G26" s="37"/>
      <c r="H26" s="45"/>
      <c r="I26"/>
      <c r="J26" s="45"/>
      <c r="K26"/>
      <c r="L26"/>
      <c r="M26"/>
      <c r="N26"/>
    </row>
    <row r="27" spans="1:14" x14ac:dyDescent="0.25">
      <c r="B27" s="64"/>
      <c r="C27" s="65"/>
      <c r="D27" s="66"/>
      <c r="E27" s="66"/>
      <c r="F27" s="37"/>
      <c r="G27" s="37"/>
      <c r="H27" s="45"/>
      <c r="I27"/>
      <c r="J27" s="45"/>
      <c r="K27"/>
      <c r="L27"/>
      <c r="M27"/>
      <c r="N27"/>
    </row>
    <row r="28" spans="1:14" x14ac:dyDescent="0.25">
      <c r="B28" s="50" t="s">
        <v>18</v>
      </c>
      <c r="C28" s="61"/>
      <c r="D28" s="67"/>
      <c r="E28" s="67"/>
      <c r="F28" s="49">
        <v>32217</v>
      </c>
      <c r="G28" s="37"/>
      <c r="H28" s="85"/>
      <c r="I28" s="85"/>
      <c r="J28" s="85"/>
      <c r="K28" s="85"/>
      <c r="L28" s="85"/>
      <c r="M28" s="85"/>
      <c r="N28"/>
    </row>
    <row r="29" spans="1:14" x14ac:dyDescent="0.25">
      <c r="B29" s="53" t="s">
        <v>19</v>
      </c>
      <c r="C29" s="47"/>
      <c r="D29" s="48"/>
      <c r="E29" s="48"/>
      <c r="F29" s="49">
        <v>10000</v>
      </c>
      <c r="G29" s="37"/>
      <c r="H29"/>
      <c r="I29"/>
      <c r="J29" s="45"/>
      <c r="K29"/>
      <c r="L29"/>
      <c r="M29"/>
      <c r="N29"/>
    </row>
    <row r="30" spans="1:14" x14ac:dyDescent="0.25">
      <c r="B30" s="64" t="s">
        <v>20</v>
      </c>
      <c r="C30" s="47"/>
      <c r="D30" s="48"/>
      <c r="E30" s="48"/>
      <c r="F30" s="49">
        <v>240000</v>
      </c>
      <c r="G30" s="37"/>
      <c r="H30"/>
      <c r="I30"/>
      <c r="J30" s="45"/>
      <c r="K30"/>
      <c r="L30"/>
      <c r="M30"/>
      <c r="N30"/>
    </row>
    <row r="31" spans="1:14" ht="35.1" customHeight="1" x14ac:dyDescent="0.25">
      <c r="B31" s="68" t="s">
        <v>36</v>
      </c>
      <c r="C31" s="61"/>
      <c r="D31" s="61"/>
      <c r="E31" s="61"/>
      <c r="F31" s="47">
        <v>50000</v>
      </c>
      <c r="G31" s="37"/>
      <c r="H31" s="85"/>
      <c r="I31" s="85"/>
      <c r="J31" s="85"/>
      <c r="K31" s="85"/>
      <c r="L31" s="85"/>
      <c r="M31" s="85"/>
      <c r="N31" s="85"/>
    </row>
    <row r="32" spans="1:14" x14ac:dyDescent="0.25">
      <c r="B32" s="69" t="s">
        <v>32</v>
      </c>
      <c r="C32" s="47"/>
      <c r="D32" s="48"/>
      <c r="E32" s="48"/>
      <c r="F32" s="49">
        <v>5000</v>
      </c>
      <c r="G32" s="37"/>
      <c r="H32"/>
      <c r="J32" s="45"/>
    </row>
    <row r="33" spans="2:10" ht="25.5" x14ac:dyDescent="0.25">
      <c r="B33" s="70" t="s">
        <v>21</v>
      </c>
      <c r="C33" s="47"/>
      <c r="D33" s="48"/>
      <c r="E33" s="48"/>
      <c r="F33" s="49">
        <v>30000</v>
      </c>
      <c r="G33" s="37"/>
      <c r="H33"/>
      <c r="J33" s="45"/>
    </row>
    <row r="34" spans="2:10" x14ac:dyDescent="0.25">
      <c r="B34" s="69" t="s">
        <v>34</v>
      </c>
      <c r="C34" s="47"/>
      <c r="D34" s="48"/>
      <c r="E34" s="48"/>
      <c r="F34" s="49">
        <v>40000</v>
      </c>
      <c r="G34" s="37"/>
      <c r="H34"/>
      <c r="J34" s="45"/>
    </row>
    <row r="35" spans="2:10" x14ac:dyDescent="0.25">
      <c r="B35" s="69"/>
      <c r="C35" s="47"/>
      <c r="D35" s="48"/>
      <c r="E35" s="48"/>
      <c r="F35" s="49"/>
      <c r="G35" s="37"/>
      <c r="H35"/>
      <c r="J35" s="45"/>
    </row>
    <row r="36" spans="2:10" x14ac:dyDescent="0.25">
      <c r="B36" s="40" t="s">
        <v>22</v>
      </c>
      <c r="C36" s="40"/>
      <c r="D36" s="40"/>
      <c r="E36" s="40"/>
      <c r="F36" s="43">
        <v>40000</v>
      </c>
      <c r="G36" s="37"/>
      <c r="H36"/>
      <c r="J36" s="45"/>
    </row>
    <row r="37" spans="2:10" x14ac:dyDescent="0.25">
      <c r="B37" s="69"/>
      <c r="C37" s="47"/>
      <c r="D37" s="48"/>
      <c r="E37" s="48"/>
      <c r="F37" s="49"/>
      <c r="G37" s="37"/>
      <c r="H37"/>
      <c r="J37" s="45"/>
    </row>
    <row r="38" spans="2:10" x14ac:dyDescent="0.25">
      <c r="B38" s="40" t="s">
        <v>23</v>
      </c>
      <c r="C38" s="40"/>
      <c r="D38" s="40"/>
      <c r="E38" s="40"/>
      <c r="F38" s="43">
        <f>F39</f>
        <v>870000</v>
      </c>
      <c r="G38" s="37"/>
      <c r="H38"/>
      <c r="J38" s="45"/>
    </row>
    <row r="39" spans="2:10" ht="63.75" x14ac:dyDescent="0.25">
      <c r="B39" s="34" t="s">
        <v>38</v>
      </c>
      <c r="C39" s="35">
        <f>F39/E39</f>
        <v>3000</v>
      </c>
      <c r="D39" s="35"/>
      <c r="E39" s="36">
        <v>290</v>
      </c>
      <c r="F39" s="33">
        <v>870000</v>
      </c>
      <c r="G39" s="37"/>
      <c r="H39"/>
      <c r="J39" s="45"/>
    </row>
    <row r="40" spans="2:10" ht="70.5" customHeight="1" x14ac:dyDescent="0.25">
      <c r="B40" s="71" t="s">
        <v>35</v>
      </c>
      <c r="C40" s="40">
        <v>89.7</v>
      </c>
      <c r="D40" s="40"/>
      <c r="E40" s="40">
        <v>290</v>
      </c>
      <c r="F40" s="43">
        <f>C40*E40</f>
        <v>26013</v>
      </c>
      <c r="G40" s="73"/>
      <c r="H40"/>
      <c r="J40" s="45"/>
    </row>
    <row r="41" spans="2:10" x14ac:dyDescent="0.25">
      <c r="B41"/>
      <c r="C41"/>
      <c r="D41"/>
      <c r="E41"/>
      <c r="F41" s="3"/>
      <c r="G41" s="3"/>
      <c r="H41"/>
      <c r="J41"/>
    </row>
    <row r="42" spans="2:10" ht="23.25" customHeight="1" x14ac:dyDescent="0.25">
      <c r="B42" s="12" t="s">
        <v>24</v>
      </c>
      <c r="C42" s="13"/>
      <c r="D42" s="13"/>
      <c r="E42" s="14"/>
      <c r="F42" s="15">
        <f>F4-F10</f>
        <v>0</v>
      </c>
      <c r="G42" s="16"/>
      <c r="H42"/>
      <c r="J42"/>
    </row>
  </sheetData>
  <mergeCells count="4">
    <mergeCell ref="A1:G1"/>
    <mergeCell ref="H13:N13"/>
    <mergeCell ref="H28:M28"/>
    <mergeCell ref="H31:N31"/>
  </mergeCells>
  <pageMargins left="0.25" right="0.25" top="0.75" bottom="0.75" header="0.3" footer="0.3"/>
  <pageSetup paperSize="9" firstPageNumber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revision>1</cp:revision>
  <cp:lastPrinted>2018-06-20T07:24:58Z</cp:lastPrinted>
  <dcterms:created xsi:type="dcterms:W3CDTF">2006-09-16T00:00:00Z</dcterms:created>
  <dcterms:modified xsi:type="dcterms:W3CDTF">2018-08-30T07:50:23Z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